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activeTab="4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<sst xmlns="http://schemas.openxmlformats.org/spreadsheetml/2006/main" count="123" uniqueCount="103">
  <si>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</si>
  <si>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</si>
  <si>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</si>
  <si>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</si>
  <si>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</si>
  <si>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</si>
  <si>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</si>
  <si>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</si>
  <si>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</si>
  <si>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</si>
  <si>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</si>
  <si>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</si>
  <si>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</si>
  <si>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</si>
  <si>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</si>
  <si>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</si>
  <si>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</si>
  <si>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</si>
  <si>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</si>
  <si>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</si>
  <si>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</si>
  <si>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</si>
  <si>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</si>
  <si>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</si>
  <si>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</si>
  <si>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</si>
  <si>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</si>
  <si>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</si>
  <si>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</si>
  <si>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</si>
  <si>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</si>
  <si>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</si>
  <si>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</si>
  <si>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</si>
  <si>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</si>
  <si>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</si>
  <si>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</si>
  <si>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</si>
  <si>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</si>
  <si>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</si>
  <si>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</si>
  <si>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</si>
  <si>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</si>
  <si>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</si>
  <si>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</si>
  <si>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</si>
  <si>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</si>
  <si>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</si>
  <si>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</si>
  <si>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</si>
  <si>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</si>
  <si>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</si>
  <si>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</si>
  <si>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</si>
  <si>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</si>
  <si>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</si>
  <si>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</si>
  <si>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</si>
  <si>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</si>
  <si>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</si>
  <si>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</si>
  <si>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</si>
  <si>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</si>
  <si>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</si>
  <si>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</si>
  <si>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</si>
  <si>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</si>
  <si>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</si>
  <si>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</si>
  <si>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</si>
  <si>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</si>
  <si>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</si>
  <si>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</si>
  <si>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</si>
  <si>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</si>
  <si>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</si>
  <si>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</si>
  <si>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</si>
  <si>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</si>
  <si>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</si>
  <si>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</si>
  <si>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</si>
  <si>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</si>
  <si>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</si>
  <si>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</si>
  <si>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</si>
  <si>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</si>
  <si>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</si>
  <si>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</si>
  <si>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</si>
  <si>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</si>
  <si>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</si>
  <si>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Воскресенский муниципальный район Нижегородской области</t>
  </si>
  <si>
    <t>по состоянию на 01.01.2020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</si>
  <si>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</si>
  <si>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Воскресенский муниципальный район  Нижегородской области                                                                                                                                                         по состоянию на 01.01.2020</t>
  </si>
  <si>
    <t>Воскресенский муниципальный район</t>
  </si>
  <si>
    <t>ВСЕГО:</t>
  </si>
  <si>
    <t>Начальник управления финансов</t>
  </si>
  <si>
    <t>Мясникова Н.В.</t>
  </si>
  <si>
    <t>Исполнитель: О.В.Аббасова</t>
  </si>
  <si>
    <t>тел 8831639-12-46</t>
  </si>
  <si>
    <t>Воскресенского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</si>
</sst>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33" fillId="0" borderId="6" applyNumberFormat="0" applyFill="0" applyAlignment="0" applyProtection="0"/>
    <xf numFmtId="0" fontId="27" fillId="26" borderId="1" applyNumberFormat="0" applyAlignment="0" applyProtection="0"/>
    <xf numFmtId="0" fontId="37" fillId="30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26" borderId="1" applyNumberFormat="0" applyAlignment="0" applyProtection="0"/>
    <xf numFmtId="0" fontId="1" fillId="31" borderId="8" applyNumberFormat="0" applyFont="0" applyAlignment="0" applyProtection="0"/>
    <xf numFmtId="0" fontId="4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9" applyNumberFormat="0" applyFill="0" applyAlignment="0" applyProtection="0"/>
    <xf numFmtId="0" fontId="34" fillId="28" borderId="7" applyNumberFormat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8" applyNumberFormat="0" applyAlignment="0" applyProtection="0"/>
    <xf numFmtId="0" fontId="36" fillId="29" borderId="0" applyNumberFormat="0" applyBorder="0" applyAlignment="0" applyProtection="0"/>
    <xf numFmtId="0" fontId="34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73" zoomScaleNormal="73" zoomScaleSheetLayoutView="85" zoomScalePageLayoutView="0" workbookViewId="0" topLeftCell="A7">
      <selection activeCell="E39" sqref="E39"/>
    </sheetView>
  </sheetViews>
  <sheetFormatPr defaultColWidth="9.140625" defaultRowHeight="15"/>
  <cols>
    <col min="1" max="1" width="43.7109375" style="9" customWidth="1"/>
    <col min="2" max="2" width="30.28125" style="9" customWidth="1"/>
    <col min="3" max="3" width="32.00390625" style="9" customWidth="1"/>
    <col min="4" max="16384" width="9.140625" style="9" customWidth="1"/>
  </cols>
  <sheetData>
    <row r="1" spans="2:10" ht="15.75">
      <c r="B1" s="21"/>
      <c r="C1" s="29" t="s">
        <v>85</v>
      </c>
      <c r="F1" s="21"/>
      <c r="G1" s="21"/>
      <c r="H1" s="21"/>
      <c r="I1" s="21"/>
      <c r="J1" s="21"/>
    </row>
    <row r="2" spans="1:10" ht="78.75">
      <c r="A2" s="36"/>
      <c r="B2" s="36"/>
      <c r="C2" s="29" t="s">
        <v>45</v>
      </c>
      <c r="D2" s="15"/>
      <c r="F2" s="8"/>
      <c r="G2" s="8"/>
      <c r="H2" s="8"/>
      <c r="I2" s="8"/>
      <c r="J2" s="8"/>
    </row>
    <row r="3" spans="1:10" s="32" customFormat="1" ht="21.75" customHeight="1">
      <c r="A3" s="33" t="s">
        <v>87</v>
      </c>
      <c r="B3" s="33"/>
      <c r="C3" s="33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3" t="s">
        <v>88</v>
      </c>
      <c r="B4" s="33"/>
      <c r="C4" s="33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3" t="s">
        <v>92</v>
      </c>
      <c r="B5" s="33"/>
      <c r="C5" s="33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3" t="s">
        <v>93</v>
      </c>
      <c r="B6" s="33"/>
      <c r="C6" s="33"/>
    </row>
    <row r="7" spans="1:10" ht="15.75">
      <c r="A7" s="37" t="s">
        <v>83</v>
      </c>
      <c r="B7" s="37"/>
      <c r="C7" s="37"/>
      <c r="D7" s="8"/>
      <c r="E7" s="8"/>
      <c r="F7" s="8"/>
      <c r="G7" s="8"/>
      <c r="H7" s="8"/>
      <c r="I7" s="8"/>
      <c r="J7" s="8"/>
    </row>
    <row r="8" spans="1:3" ht="30.75" customHeight="1">
      <c r="A8" s="34" t="s">
        <v>0</v>
      </c>
      <c r="B8" s="34" t="s">
        <v>89</v>
      </c>
      <c r="C8" s="34" t="s">
        <v>90</v>
      </c>
    </row>
    <row r="9" spans="1:3" ht="15.75">
      <c r="A9" s="35"/>
      <c r="B9" s="35"/>
      <c r="C9" s="35"/>
    </row>
    <row r="10" spans="1:3" ht="47.25">
      <c r="A10" s="22" t="s">
        <v>36</v>
      </c>
      <c r="B10" s="23">
        <f>'Свод по консолид. долгу'!B9</f>
        <v>5914275.35</v>
      </c>
      <c r="C10" s="23">
        <f>'Свод по консолид. долгу'!C9</f>
        <v>0</v>
      </c>
    </row>
    <row r="11" spans="1:3" ht="15.75">
      <c r="A11" s="22" t="s">
        <v>1</v>
      </c>
      <c r="B11" s="23">
        <f>'Свод по консолид. долгу'!B10</f>
        <v>0</v>
      </c>
      <c r="C11" s="23">
        <f>'Свод по консолид. долгу'!C10</f>
        <v>0</v>
      </c>
    </row>
    <row r="12" spans="1:3" ht="31.5">
      <c r="A12" s="22" t="s">
        <v>37</v>
      </c>
      <c r="B12" s="23">
        <f>'Свод по консолид. долгу'!B11</f>
        <v>0</v>
      </c>
      <c r="C12" s="23">
        <f>'Свод по консолид. долгу'!C11</f>
        <v>0</v>
      </c>
    </row>
    <row r="13" spans="1:3" ht="47.25">
      <c r="A13" s="22" t="s">
        <v>38</v>
      </c>
      <c r="B13" s="23">
        <f>'Свод по консолид. долгу'!B12</f>
        <v>5100000</v>
      </c>
      <c r="C13" s="23">
        <f>'Свод по консолид. долгу'!C12</f>
        <v>0</v>
      </c>
    </row>
    <row r="14" spans="1:3" ht="15.75">
      <c r="A14" s="22" t="s">
        <v>2</v>
      </c>
      <c r="B14" s="23">
        <f>'Свод по консолид. долгу'!B13</f>
        <v>0</v>
      </c>
      <c r="C14" s="23">
        <f>'Свод по консолид. долгу'!C13</f>
        <v>0</v>
      </c>
    </row>
    <row r="15" spans="1:3" ht="15.75">
      <c r="A15" s="22" t="s">
        <v>3</v>
      </c>
      <c r="B15" s="23">
        <f>'Свод по консолид. долгу'!B14</f>
        <v>5100000</v>
      </c>
      <c r="C15" s="23">
        <f>'Свод по консолид. долгу'!C14</f>
        <v>0</v>
      </c>
    </row>
    <row r="16" spans="1:3" ht="15.75">
      <c r="A16" s="22" t="s">
        <v>4</v>
      </c>
      <c r="B16" s="23">
        <f>'Свод по консолид. долгу'!B15</f>
        <v>0</v>
      </c>
      <c r="C16" s="23">
        <f>'Свод по консолид. долгу'!C15</f>
        <v>0</v>
      </c>
    </row>
    <row r="17" spans="1:3" ht="31.5">
      <c r="A17" s="22" t="s">
        <v>39</v>
      </c>
      <c r="B17" s="23">
        <f>'Свод по консолид. долгу'!B16</f>
        <v>814275.35</v>
      </c>
      <c r="C17" s="23">
        <f>'Свод по консолид. долгу'!C16</f>
        <v>0</v>
      </c>
    </row>
    <row r="18" spans="1:3" ht="15.75">
      <c r="A18" s="22" t="s">
        <v>21</v>
      </c>
      <c r="B18" s="23">
        <f>'Свод по консолид. долгу'!B17</f>
        <v>0</v>
      </c>
      <c r="C18" s="23">
        <f>'Свод по консолид. долгу'!C17</f>
        <v>0</v>
      </c>
    </row>
    <row r="19" spans="1:3" ht="63">
      <c r="A19" s="22" t="s">
        <v>40</v>
      </c>
      <c r="B19" s="23">
        <f>'Свод по консолид. долгу'!B18</f>
        <v>11940968.43</v>
      </c>
      <c r="C19" s="23">
        <f>'Свод по консолид. долгу'!C18</f>
        <v>0</v>
      </c>
    </row>
    <row r="20" spans="1:3" ht="31.5">
      <c r="A20" s="22" t="s">
        <v>41</v>
      </c>
      <c r="B20" s="23">
        <f>'Свод по консолид. долгу'!B19</f>
        <v>14444.43</v>
      </c>
      <c r="C20" s="23">
        <f>'Свод по консолид. долгу'!C19</f>
        <v>0</v>
      </c>
    </row>
    <row r="21" spans="1:3" ht="31.5">
      <c r="A21" s="22" t="s">
        <v>42</v>
      </c>
      <c r="B21" s="23">
        <f>'Свод по консолид. долгу'!B20</f>
        <v>9089632</v>
      </c>
      <c r="C21" s="23">
        <f>'Свод по консолид. долгу'!C20</f>
        <v>0</v>
      </c>
    </row>
    <row r="22" spans="1:3" ht="15.75">
      <c r="A22" s="22" t="s">
        <v>5</v>
      </c>
      <c r="B22" s="23">
        <f>'Свод по консолид. долгу'!B21</f>
        <v>750000</v>
      </c>
      <c r="C22" s="23">
        <f>'Свод по консолид. долгу'!C21</f>
        <v>0</v>
      </c>
    </row>
    <row r="23" spans="1:3" ht="15.75">
      <c r="A23" s="22" t="s">
        <v>6</v>
      </c>
      <c r="B23" s="23">
        <f>'Свод по консолид. долгу'!B22</f>
        <v>8339632</v>
      </c>
      <c r="C23" s="23">
        <f>'Свод по консолид. долгу'!C22</f>
        <v>0</v>
      </c>
    </row>
    <row r="24" spans="1:3" ht="47.25">
      <c r="A24" s="22" t="s">
        <v>43</v>
      </c>
      <c r="B24" s="23">
        <f>'Свод по консолид. долгу'!B23</f>
        <v>0</v>
      </c>
      <c r="C24" s="23">
        <f>'Свод по консолид. долгу'!C23</f>
        <v>0</v>
      </c>
    </row>
    <row r="25" spans="1:3" ht="15.75">
      <c r="A25" s="22" t="s">
        <v>7</v>
      </c>
      <c r="B25" s="23">
        <f>'Свод по консолид. долгу'!B24</f>
        <v>0</v>
      </c>
      <c r="C25" s="23">
        <f>'Свод по консолид. долгу'!C24</f>
        <v>0</v>
      </c>
    </row>
    <row r="26" spans="1:3" ht="15.75">
      <c r="A26" s="22" t="s">
        <v>8</v>
      </c>
      <c r="B26" s="23">
        <f>'Свод по консолид. долгу'!B25</f>
        <v>0</v>
      </c>
      <c r="C26" s="23">
        <f>'Свод по консолид. долгу'!C25</f>
        <v>0</v>
      </c>
    </row>
    <row r="27" spans="1:3" ht="31.5">
      <c r="A27" s="22" t="s">
        <v>44</v>
      </c>
      <c r="B27" s="23">
        <f>'Свод по консолид. долгу'!B26</f>
        <v>26944875.78</v>
      </c>
      <c r="C27" s="23">
        <f>'Свод по консолид. долгу'!C26</f>
        <v>0</v>
      </c>
    </row>
    <row r="30" spans="1:3" ht="15.75">
      <c r="A30" s="9" t="s">
        <v>98</v>
      </c>
      <c r="C30" s="9" t="s">
        <v>99</v>
      </c>
    </row>
    <row r="31" ht="15.75">
      <c r="A31" s="9" t="s">
        <v>102</v>
      </c>
    </row>
    <row r="33" ht="15.75">
      <c r="A33" s="9" t="s">
        <v>100</v>
      </c>
    </row>
    <row r="34" ht="15.75">
      <c r="A34" s="9" t="s">
        <v>101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15">
      <selection activeCell="B12" sqref="B12:E12"/>
    </sheetView>
  </sheetViews>
  <sheetFormatPr defaultColWidth="9.140625" defaultRowHeight="15"/>
  <cols>
    <col min="1" max="1" width="30.00390625" style="9" bestFit="1" customWidth="1"/>
    <col min="2" max="2" width="24.421875" style="9" bestFit="1" customWidth="1"/>
    <col min="3" max="5" width="25.7109375" style="9" customWidth="1"/>
    <col min="6" max="16384" width="9.140625" style="9" customWidth="1"/>
  </cols>
  <sheetData>
    <row r="1" spans="1:5" ht="47.25" customHeight="1">
      <c r="A1" s="33" t="s">
        <v>81</v>
      </c>
      <c r="B1" s="33"/>
      <c r="C1" s="33"/>
      <c r="D1" s="33"/>
      <c r="E1" s="33"/>
    </row>
    <row r="2" spans="1:5" ht="17.25" customHeight="1">
      <c r="A2" s="39" t="s">
        <v>93</v>
      </c>
      <c r="B2" s="39"/>
      <c r="C2" s="39"/>
      <c r="D2" s="39"/>
      <c r="E2" s="39"/>
    </row>
    <row r="3" spans="1:5" ht="18" customHeight="1" hidden="1">
      <c r="A3" s="39"/>
      <c r="B3" s="39"/>
      <c r="C3" s="39"/>
      <c r="D3" s="39"/>
      <c r="E3" s="39"/>
    </row>
    <row r="4" spans="1:5" ht="22.5" customHeight="1" hidden="1">
      <c r="A4" s="39"/>
      <c r="B4" s="39"/>
      <c r="C4" s="39"/>
      <c r="D4" s="39"/>
      <c r="E4" s="39"/>
    </row>
    <row r="5" spans="1:5" ht="15.75" hidden="1">
      <c r="A5" s="16"/>
      <c r="B5" s="17"/>
      <c r="C5" s="17"/>
      <c r="D5" s="17"/>
      <c r="E5" s="17"/>
    </row>
    <row r="6" spans="1:5" ht="15.75">
      <c r="A6" s="38" t="s">
        <v>9</v>
      </c>
      <c r="B6" s="38" t="s">
        <v>10</v>
      </c>
      <c r="C6" s="38"/>
      <c r="D6" s="38" t="s">
        <v>96</v>
      </c>
      <c r="E6" s="38"/>
    </row>
    <row r="7" spans="1:5" ht="15.75">
      <c r="A7" s="38"/>
      <c r="B7" s="2" t="s">
        <v>11</v>
      </c>
      <c r="C7" s="2" t="s">
        <v>12</v>
      </c>
      <c r="D7" s="2" t="s">
        <v>11</v>
      </c>
      <c r="E7" s="2" t="s">
        <v>13</v>
      </c>
    </row>
    <row r="8" spans="1:5" ht="15.75">
      <c r="A8" s="24">
        <v>1</v>
      </c>
      <c r="B8" s="24">
        <v>2</v>
      </c>
      <c r="C8" s="24">
        <v>3</v>
      </c>
      <c r="D8" s="24">
        <v>4</v>
      </c>
      <c r="E8" s="24">
        <v>5</v>
      </c>
    </row>
    <row r="9" spans="1:5" ht="63">
      <c r="A9" s="10" t="s">
        <v>91</v>
      </c>
      <c r="B9" s="1">
        <f>B10+B11+B12+B16+B17</f>
        <v>5914275.35</v>
      </c>
      <c r="C9" s="1">
        <f>C10+C11+C12+C16+C17</f>
        <v>0</v>
      </c>
      <c r="D9" s="6">
        <f>D10+D11+D12+D16+D17</f>
        <v>5914275.35</v>
      </c>
      <c r="E9" s="6">
        <f>E10+E11+E12+E16+E17</f>
        <v>0</v>
      </c>
    </row>
    <row r="10" spans="1:5" ht="31.5">
      <c r="A10" s="10" t="s">
        <v>14</v>
      </c>
      <c r="B10" s="1">
        <v>0</v>
      </c>
      <c r="C10" s="1">
        <v>0</v>
      </c>
      <c r="D10" s="6">
        <v>0</v>
      </c>
      <c r="E10" s="6">
        <v>0</v>
      </c>
    </row>
    <row r="11" spans="1:5" ht="31.5">
      <c r="A11" s="10" t="s">
        <v>15</v>
      </c>
      <c r="B11" s="1">
        <v>0</v>
      </c>
      <c r="C11" s="1">
        <v>0</v>
      </c>
      <c r="D11" s="6">
        <v>0</v>
      </c>
      <c r="E11" s="6">
        <v>0</v>
      </c>
    </row>
    <row r="12" spans="1:5" ht="63">
      <c r="A12" s="10" t="s">
        <v>16</v>
      </c>
      <c r="B12" s="1">
        <v>5100000</v>
      </c>
      <c r="C12" s="1">
        <v>0</v>
      </c>
      <c r="D12" s="1">
        <v>5100000</v>
      </c>
      <c r="E12" s="1">
        <v>0</v>
      </c>
    </row>
    <row r="13" spans="1:5" ht="31.5">
      <c r="A13" s="10" t="s">
        <v>17</v>
      </c>
      <c r="B13" s="1">
        <v>0</v>
      </c>
      <c r="C13" s="1">
        <v>0</v>
      </c>
      <c r="D13" s="6">
        <v>0</v>
      </c>
      <c r="E13" s="6">
        <v>0</v>
      </c>
    </row>
    <row r="14" spans="1:5" ht="31.5">
      <c r="A14" s="10" t="s">
        <v>18</v>
      </c>
      <c r="B14" s="1">
        <v>5100000</v>
      </c>
      <c r="C14" s="1">
        <v>0</v>
      </c>
      <c r="D14" s="6">
        <v>5100000</v>
      </c>
      <c r="E14" s="6">
        <v>0</v>
      </c>
    </row>
    <row r="15" spans="1:5" ht="31.5">
      <c r="A15" s="10" t="s">
        <v>19</v>
      </c>
      <c r="B15" s="1">
        <v>0</v>
      </c>
      <c r="C15" s="1">
        <v>0</v>
      </c>
      <c r="D15" s="6">
        <v>0</v>
      </c>
      <c r="E15" s="6">
        <v>0</v>
      </c>
    </row>
    <row r="16" spans="1:5" ht="47.25">
      <c r="A16" s="10" t="s">
        <v>20</v>
      </c>
      <c r="B16" s="1">
        <v>814275.35</v>
      </c>
      <c r="C16" s="1">
        <v>0</v>
      </c>
      <c r="D16" s="6">
        <v>814275.35</v>
      </c>
      <c r="E16" s="6">
        <v>0</v>
      </c>
    </row>
    <row r="17" spans="1:5" ht="31.5">
      <c r="A17" s="10" t="s">
        <v>21</v>
      </c>
      <c r="B17" s="1">
        <v>0</v>
      </c>
      <c r="C17" s="1">
        <v>0</v>
      </c>
      <c r="D17" s="6">
        <v>0</v>
      </c>
      <c r="E17" s="6">
        <v>0</v>
      </c>
    </row>
    <row r="18" spans="1:5" ht="126">
      <c r="A18" s="10" t="s">
        <v>22</v>
      </c>
      <c r="B18" s="1">
        <v>11940968.43</v>
      </c>
      <c r="C18" s="1">
        <v>0</v>
      </c>
      <c r="D18" s="6">
        <v>11940968.43</v>
      </c>
      <c r="E18" s="6">
        <v>0</v>
      </c>
    </row>
    <row r="19" spans="1:5" ht="47.25">
      <c r="A19" s="10" t="s">
        <v>23</v>
      </c>
      <c r="B19" s="1">
        <v>14444.43</v>
      </c>
      <c r="C19" s="1">
        <v>0</v>
      </c>
      <c r="D19" s="6">
        <v>14444.43</v>
      </c>
      <c r="E19" s="6">
        <v>0</v>
      </c>
    </row>
    <row r="20" spans="1:5" ht="47.25">
      <c r="A20" s="10" t="s">
        <v>24</v>
      </c>
      <c r="B20" s="1">
        <f>SUM(B21,B22)</f>
        <v>9089632</v>
      </c>
      <c r="C20" s="1">
        <f>SUM(C21,C22)</f>
        <v>0</v>
      </c>
      <c r="D20" s="6">
        <f>SUM(D21,D22)</f>
        <v>9089632</v>
      </c>
      <c r="E20" s="6">
        <f>SUM(E21,E22)</f>
        <v>0</v>
      </c>
    </row>
    <row r="21" spans="1:5" ht="15.75">
      <c r="A21" s="10" t="s">
        <v>25</v>
      </c>
      <c r="B21" s="1">
        <v>750000</v>
      </c>
      <c r="C21" s="1">
        <v>0</v>
      </c>
      <c r="D21" s="6">
        <v>750000</v>
      </c>
      <c r="E21" s="6">
        <v>0</v>
      </c>
    </row>
    <row r="22" spans="1:5" ht="31.5">
      <c r="A22" s="10" t="s">
        <v>26</v>
      </c>
      <c r="B22" s="1">
        <v>8339632</v>
      </c>
      <c r="C22" s="1">
        <v>0</v>
      </c>
      <c r="D22" s="6">
        <v>8339632</v>
      </c>
      <c r="E22" s="6">
        <v>0</v>
      </c>
    </row>
    <row r="23" spans="1:5" ht="78.75">
      <c r="A23" s="10" t="s">
        <v>27</v>
      </c>
      <c r="B23" s="1">
        <f>SUM(B24,B25)</f>
        <v>0</v>
      </c>
      <c r="C23" s="1">
        <f>SUM(C24,C25)</f>
        <v>0</v>
      </c>
      <c r="D23" s="6">
        <f>SUM(D24,D25)</f>
        <v>0</v>
      </c>
      <c r="E23" s="6">
        <f>SUM(E24,E25)</f>
        <v>0</v>
      </c>
    </row>
    <row r="24" spans="1:5" ht="15.75">
      <c r="A24" s="10" t="s">
        <v>28</v>
      </c>
      <c r="B24" s="1">
        <v>0</v>
      </c>
      <c r="C24" s="1">
        <v>0</v>
      </c>
      <c r="D24" s="6">
        <v>0</v>
      </c>
      <c r="E24" s="6">
        <v>0</v>
      </c>
    </row>
    <row r="25" spans="1:5" ht="31.5">
      <c r="A25" s="10" t="s">
        <v>29</v>
      </c>
      <c r="B25" s="1">
        <v>0</v>
      </c>
      <c r="C25" s="1">
        <v>0</v>
      </c>
      <c r="D25" s="6">
        <v>0</v>
      </c>
      <c r="E25" s="6">
        <v>0</v>
      </c>
    </row>
    <row r="26" spans="1:5" ht="63">
      <c r="A26" s="25" t="s">
        <v>30</v>
      </c>
      <c r="B26" s="1">
        <f>SUM(B9,B18,B20,B23)</f>
        <v>26944875.78</v>
      </c>
      <c r="C26" s="1">
        <f>SUM(C9,C18,C20,C23)</f>
        <v>0</v>
      </c>
      <c r="D26" s="1">
        <f>SUM(D9,D18,D20,D23)</f>
        <v>26944875.78</v>
      </c>
      <c r="E26" s="1">
        <f>SUM(E9,E18,E20,E23)</f>
        <v>0</v>
      </c>
    </row>
  </sheetData>
  <sheetProtection/>
  <mergeCells count="11">
    <mergeCell ref="A6:A7"/>
    <mergeCell ref="B6:C6"/>
    <mergeCell ref="D6:E6"/>
    <mergeCell ref="A1:E1"/>
    <mergeCell ref="A2:C2"/>
    <mergeCell ref="D2:E2"/>
    <mergeCell ref="A3:C3"/>
    <mergeCell ref="D3:E3"/>
    <mergeCell ref="A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22.8515625" style="7" customWidth="1"/>
    <col min="4" max="4" width="22.28125" style="7" customWidth="1"/>
    <col min="5" max="5" width="25.00390625" style="7" customWidth="1"/>
    <col min="6" max="6" width="20.421875" style="7" customWidth="1"/>
    <col min="7" max="7" width="18.7109375" style="7" customWidth="1"/>
    <col min="8" max="8" width="9.140625" style="7" customWidth="1"/>
    <col min="9" max="9" width="21.28125" style="7" customWidth="1"/>
    <col min="10" max="10" width="22.7109375" style="7" customWidth="1"/>
    <col min="11" max="11" width="20.28125" style="7" customWidth="1"/>
    <col min="12" max="12" width="21.28125" style="7" customWidth="1"/>
    <col min="13" max="13" width="24.57421875" style="7" customWidth="1"/>
    <col min="14" max="14" width="22.140625" style="7" customWidth="1"/>
    <col min="15" max="15" width="24.140625" style="7" customWidth="1"/>
    <col min="16" max="16384" width="9.140625" style="7" customWidth="1"/>
  </cols>
  <sheetData>
    <row r="1" spans="1:15" ht="79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6">
      <c r="A3" s="11" t="s">
        <v>32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33</v>
      </c>
      <c r="H3" s="2"/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33</v>
      </c>
      <c r="O3" s="12" t="s">
        <v>34</v>
      </c>
    </row>
    <row r="4" spans="1:15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ht="47.25">
      <c r="A5" s="14" t="s">
        <v>96</v>
      </c>
      <c r="B5" s="6">
        <v>0</v>
      </c>
      <c r="C5" s="6">
        <v>0</v>
      </c>
      <c r="D5" s="6">
        <v>5100000</v>
      </c>
      <c r="E5" s="6">
        <v>814275.35</v>
      </c>
      <c r="F5" s="6"/>
      <c r="G5" s="6">
        <f>SUM(B5:F5)</f>
        <v>5914275.35</v>
      </c>
      <c r="H5" s="13"/>
      <c r="I5" s="6">
        <f aca="true" t="shared" si="0" ref="I5:N6">B5</f>
        <v>0</v>
      </c>
      <c r="J5" s="6">
        <f t="shared" si="0"/>
        <v>0</v>
      </c>
      <c r="K5" s="6">
        <f t="shared" si="0"/>
        <v>5100000</v>
      </c>
      <c r="L5" s="6">
        <f t="shared" si="0"/>
        <v>814275.35</v>
      </c>
      <c r="M5" s="6">
        <f t="shared" si="0"/>
        <v>0</v>
      </c>
      <c r="N5" s="6">
        <f t="shared" si="0"/>
        <v>5914275.35</v>
      </c>
      <c r="O5" s="6">
        <f>G5-N5</f>
        <v>0</v>
      </c>
    </row>
    <row r="6" spans="1:15" ht="15.75">
      <c r="A6" s="14" t="s">
        <v>97</v>
      </c>
      <c r="B6" s="6"/>
      <c r="C6" s="6"/>
      <c r="D6" s="6"/>
      <c r="E6" s="6"/>
      <c r="F6" s="6"/>
      <c r="G6" s="6">
        <f>SUM(B6:F6)</f>
        <v>0</v>
      </c>
      <c r="H6" s="13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10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5100000</v>
      </c>
      <c r="E7" s="6">
        <f t="shared" si="1"/>
        <v>814275.35</v>
      </c>
      <c r="F7" s="6">
        <f t="shared" si="1"/>
        <v>0</v>
      </c>
      <c r="G7" s="6">
        <f t="shared" si="1"/>
        <v>5914275.35</v>
      </c>
      <c r="H7" s="13"/>
      <c r="I7" s="6">
        <f aca="true" t="shared" si="2" ref="I7:O7">SUM(I5:I6)</f>
        <v>0</v>
      </c>
      <c r="J7" s="6">
        <f t="shared" si="2"/>
        <v>0</v>
      </c>
      <c r="K7" s="6">
        <f t="shared" si="2"/>
        <v>5100000</v>
      </c>
      <c r="L7" s="6">
        <f t="shared" si="2"/>
        <v>814275.35</v>
      </c>
      <c r="M7" s="6">
        <f t="shared" si="2"/>
        <v>0</v>
      </c>
      <c r="N7" s="6">
        <f t="shared" si="2"/>
        <v>5914275.35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6" customWidth="1"/>
    <col min="2" max="2" width="30.00390625" style="26" customWidth="1"/>
    <col min="3" max="3" width="18.00390625" style="26" customWidth="1"/>
    <col min="4" max="4" width="16.8515625" style="26" customWidth="1"/>
    <col min="5" max="16384" width="9.140625" style="26" customWidth="1"/>
  </cols>
  <sheetData>
    <row r="1" spans="1:8" ht="20.25" customHeight="1">
      <c r="A1" s="21"/>
      <c r="B1" s="21"/>
      <c r="C1" s="27"/>
      <c r="D1" s="4" t="s">
        <v>80</v>
      </c>
      <c r="E1" s="21"/>
      <c r="F1" s="21"/>
      <c r="G1" s="21"/>
      <c r="H1" s="21"/>
    </row>
    <row r="2" spans="1:5" ht="74.25" customHeight="1">
      <c r="A2" s="21"/>
      <c r="B2" s="21"/>
      <c r="C2" s="42" t="s">
        <v>45</v>
      </c>
      <c r="D2" s="42"/>
      <c r="E2" s="9"/>
    </row>
    <row r="3" spans="1:5" ht="112.5" customHeight="1">
      <c r="A3" s="33" t="s">
        <v>94</v>
      </c>
      <c r="B3" s="33"/>
      <c r="C3" s="33"/>
      <c r="D3" s="28" t="s">
        <v>82</v>
      </c>
      <c r="E3" s="9"/>
    </row>
    <row r="4" spans="1:5" ht="15.75">
      <c r="A4" s="2" t="s">
        <v>9</v>
      </c>
      <c r="B4" s="2" t="s">
        <v>11</v>
      </c>
      <c r="C4" s="38" t="s">
        <v>13</v>
      </c>
      <c r="D4" s="38"/>
      <c r="E4" s="9"/>
    </row>
    <row r="5" spans="1:5" ht="78.75">
      <c r="A5" s="5" t="s">
        <v>74</v>
      </c>
      <c r="B5" s="6">
        <f>B6+B9</f>
        <v>0</v>
      </c>
      <c r="C5" s="41">
        <f>SUM(C6+C9)</f>
        <v>0</v>
      </c>
      <c r="D5" s="41"/>
      <c r="E5" s="9"/>
    </row>
    <row r="6" spans="1:5" ht="15.75">
      <c r="A6" s="5" t="s">
        <v>73</v>
      </c>
      <c r="B6" s="6">
        <v>0</v>
      </c>
      <c r="C6" s="41">
        <v>0</v>
      </c>
      <c r="D6" s="41"/>
      <c r="E6" s="9"/>
    </row>
    <row r="7" spans="1:5" ht="47.25">
      <c r="A7" s="5" t="s">
        <v>72</v>
      </c>
      <c r="B7" s="6">
        <v>0</v>
      </c>
      <c r="C7" s="41">
        <v>0</v>
      </c>
      <c r="D7" s="41"/>
      <c r="E7" s="9"/>
    </row>
    <row r="8" spans="1:5" ht="63">
      <c r="A8" s="5" t="s">
        <v>71</v>
      </c>
      <c r="B8" s="6">
        <v>0</v>
      </c>
      <c r="C8" s="41">
        <v>0</v>
      </c>
      <c r="D8" s="41"/>
      <c r="E8" s="9"/>
    </row>
    <row r="9" spans="1:5" ht="31.5">
      <c r="A9" s="5" t="s">
        <v>70</v>
      </c>
      <c r="B9" s="6">
        <v>0</v>
      </c>
      <c r="C9" s="41">
        <v>0</v>
      </c>
      <c r="D9" s="41"/>
      <c r="E9" s="9"/>
    </row>
    <row r="10" spans="1:5" ht="110.25">
      <c r="A10" s="5" t="s">
        <v>69</v>
      </c>
      <c r="B10" s="6">
        <f>SUM(B11:B12)</f>
        <v>0</v>
      </c>
      <c r="C10" s="41">
        <f>SUM(C11:D12)</f>
        <v>0</v>
      </c>
      <c r="D10" s="41"/>
      <c r="E10" s="9"/>
    </row>
    <row r="11" spans="1:5" ht="15.75">
      <c r="A11" s="5" t="s">
        <v>68</v>
      </c>
      <c r="B11" s="6">
        <v>0</v>
      </c>
      <c r="C11" s="41">
        <v>0</v>
      </c>
      <c r="D11" s="41"/>
      <c r="E11" s="9"/>
    </row>
    <row r="12" spans="1:5" ht="31.5">
      <c r="A12" s="5" t="s">
        <v>67</v>
      </c>
      <c r="B12" s="6">
        <v>0</v>
      </c>
      <c r="C12" s="41">
        <v>0</v>
      </c>
      <c r="D12" s="41"/>
      <c r="E12" s="9"/>
    </row>
    <row r="13" spans="1:5" ht="15.75">
      <c r="A13" s="43" t="s">
        <v>66</v>
      </c>
      <c r="B13" s="44">
        <f>SUM(B5+B10)</f>
        <v>0</v>
      </c>
      <c r="C13" s="44">
        <f>SUM(C10+C5)</f>
        <v>0</v>
      </c>
      <c r="D13" s="44"/>
      <c r="E13" s="9"/>
    </row>
    <row r="14" spans="1:5" ht="15.75">
      <c r="A14" s="43"/>
      <c r="B14" s="44"/>
      <c r="C14" s="44"/>
      <c r="D14" s="44"/>
      <c r="E14" s="9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9" customWidth="1"/>
    <col min="2" max="2" width="32.7109375" style="19" customWidth="1"/>
    <col min="3" max="3" width="29.421875" style="19" hidden="1" customWidth="1"/>
    <col min="4" max="4" width="30.8515625" style="19" customWidth="1"/>
    <col min="5" max="16384" width="9.140625" style="19" customWidth="1"/>
  </cols>
  <sheetData>
    <row r="1" spans="1:7" ht="10.5" customHeight="1" hidden="1">
      <c r="A1" s="15"/>
      <c r="B1" s="15"/>
      <c r="C1" s="15"/>
      <c r="D1" s="15"/>
      <c r="E1" s="15"/>
      <c r="F1" s="15"/>
      <c r="G1" s="15"/>
    </row>
    <row r="2" spans="1:7" ht="18.75" customHeight="1">
      <c r="A2" s="15"/>
      <c r="B2" s="15"/>
      <c r="C2" s="3"/>
      <c r="D2" s="20" t="s">
        <v>86</v>
      </c>
      <c r="F2" s="18"/>
      <c r="G2" s="9"/>
    </row>
    <row r="3" spans="1:7" ht="16.5" customHeight="1">
      <c r="A3" s="15"/>
      <c r="B3" s="15"/>
      <c r="C3" s="46" t="s">
        <v>45</v>
      </c>
      <c r="D3" s="46"/>
      <c r="E3" s="9"/>
      <c r="F3" s="9"/>
      <c r="G3" s="9"/>
    </row>
    <row r="4" spans="1:7" ht="39" customHeight="1">
      <c r="A4" s="15"/>
      <c r="B4" s="15"/>
      <c r="C4" s="46"/>
      <c r="D4" s="46"/>
      <c r="E4" s="9"/>
      <c r="F4" s="9"/>
      <c r="G4" s="9"/>
    </row>
    <row r="5" spans="1:7" ht="18.75" customHeight="1" hidden="1">
      <c r="A5" s="15"/>
      <c r="B5" s="15"/>
      <c r="C5" s="15"/>
      <c r="D5" s="15"/>
      <c r="E5" s="15"/>
      <c r="F5" s="15"/>
      <c r="G5" s="15"/>
    </row>
    <row r="6" spans="1:7" ht="59.25" customHeight="1">
      <c r="A6" s="33" t="s">
        <v>95</v>
      </c>
      <c r="B6" s="33"/>
      <c r="C6" s="33"/>
      <c r="D6" s="33"/>
      <c r="E6" s="15"/>
      <c r="F6" s="15"/>
      <c r="G6" s="15"/>
    </row>
    <row r="7" spans="1:7" ht="15.75" customHeight="1" hidden="1">
      <c r="A7" s="45"/>
      <c r="B7" s="45"/>
      <c r="C7" s="45"/>
      <c r="D7" s="45"/>
      <c r="E7" s="15"/>
      <c r="F7" s="15"/>
      <c r="G7" s="15"/>
    </row>
    <row r="8" spans="1:4" ht="18.75" customHeight="1">
      <c r="A8" s="16"/>
      <c r="B8" s="17"/>
      <c r="C8" s="17"/>
      <c r="D8" s="18" t="s">
        <v>84</v>
      </c>
    </row>
    <row r="9" spans="1:4" ht="15.75">
      <c r="A9" s="2" t="s">
        <v>9</v>
      </c>
      <c r="B9" s="2" t="s">
        <v>46</v>
      </c>
      <c r="C9" s="2" t="s">
        <v>47</v>
      </c>
      <c r="D9" s="2" t="s">
        <v>48</v>
      </c>
    </row>
    <row r="10" spans="1:4" ht="63">
      <c r="A10" s="5" t="s">
        <v>49</v>
      </c>
      <c r="B10" s="6">
        <f aca="true" t="shared" si="0" ref="B10:B29">SUM(C10:D10)</f>
        <v>5914.27535</v>
      </c>
      <c r="C10" s="6">
        <f>SUM(C12,C14,C16,C18,C20)</f>
        <v>0</v>
      </c>
      <c r="D10" s="6">
        <f>'Сводный отчет МО'!B10/1000</f>
        <v>5914.27535</v>
      </c>
    </row>
    <row r="11" spans="1:4" ht="15.75">
      <c r="A11" s="5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.75">
      <c r="A12" s="5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.75">
      <c r="A13" s="5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31.5">
      <c r="A14" s="5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.75">
      <c r="A15" s="5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1.5">
      <c r="A16" s="5" t="s">
        <v>54</v>
      </c>
      <c r="B16" s="6">
        <f t="shared" si="0"/>
        <v>5100</v>
      </c>
      <c r="C16" s="6">
        <v>0</v>
      </c>
      <c r="D16" s="6">
        <f>'Сводный отчет МО'!B13/1000</f>
        <v>5100</v>
      </c>
    </row>
    <row r="17" spans="1:4" ht="15.75">
      <c r="A17" s="5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1.5">
      <c r="A18" s="5" t="s">
        <v>56</v>
      </c>
      <c r="B18" s="6">
        <f t="shared" si="0"/>
        <v>814.27535</v>
      </c>
      <c r="C18" s="6">
        <v>0</v>
      </c>
      <c r="D18" s="6">
        <f>'Сводный отчет МО'!B17/1000</f>
        <v>814.27535</v>
      </c>
    </row>
    <row r="19" spans="1:4" ht="15.75">
      <c r="A19" s="5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.75">
      <c r="A20" s="5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.75">
      <c r="A21" s="5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1.5">
      <c r="A22" s="5" t="s">
        <v>59</v>
      </c>
      <c r="B22" s="6">
        <f t="shared" si="0"/>
        <v>11940.968429999999</v>
      </c>
      <c r="C22" s="6">
        <v>0</v>
      </c>
      <c r="D22" s="6">
        <f>'Сводный отчет МО'!B19/1000</f>
        <v>11940.968429999999</v>
      </c>
    </row>
    <row r="23" spans="1:4" ht="15.75">
      <c r="A23" s="5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1.5">
      <c r="A24" s="5" t="s">
        <v>61</v>
      </c>
      <c r="B24" s="6">
        <f t="shared" si="0"/>
        <v>9089.632</v>
      </c>
      <c r="C24" s="6">
        <v>0</v>
      </c>
      <c r="D24" s="6">
        <f>'Сводный отчет МО'!B21/1000</f>
        <v>9089.632</v>
      </c>
    </row>
    <row r="25" spans="1:4" ht="15.75">
      <c r="A25" s="5" t="s">
        <v>60</v>
      </c>
      <c r="B25" s="6">
        <f t="shared" si="0"/>
        <v>0</v>
      </c>
      <c r="C25" s="6">
        <v>0</v>
      </c>
      <c r="D25" s="6">
        <f>'Сводный отчет МО'!C21/1000</f>
        <v>0</v>
      </c>
    </row>
    <row r="26" spans="1:4" ht="47.25">
      <c r="A26" s="5" t="s">
        <v>62</v>
      </c>
      <c r="B26" s="6">
        <f t="shared" si="0"/>
        <v>0</v>
      </c>
      <c r="C26" s="6">
        <v>0</v>
      </c>
      <c r="D26" s="6">
        <f>'Сводный отчет МО'!B24/1000</f>
        <v>0</v>
      </c>
    </row>
    <row r="27" spans="1:4" ht="15.75">
      <c r="A27" s="5" t="s">
        <v>60</v>
      </c>
      <c r="B27" s="6">
        <f t="shared" si="0"/>
        <v>0</v>
      </c>
      <c r="C27" s="6">
        <v>0</v>
      </c>
      <c r="D27" s="6">
        <f>'Сводный отчет МО'!C24/1000</f>
        <v>0</v>
      </c>
    </row>
    <row r="28" spans="1:4" ht="31.5">
      <c r="A28" s="5" t="s">
        <v>63</v>
      </c>
      <c r="B28" s="1">
        <f t="shared" si="0"/>
        <v>26944.875780000002</v>
      </c>
      <c r="C28" s="1">
        <f>SUM(C10,C22,C24,C26)</f>
        <v>0</v>
      </c>
      <c r="D28" s="1">
        <f>'Сводный отчет МО'!B27/1000</f>
        <v>26944.875780000002</v>
      </c>
    </row>
    <row r="29" spans="1:4" ht="15.75">
      <c r="A29" s="5" t="s">
        <v>64</v>
      </c>
      <c r="B29" s="1">
        <f t="shared" si="0"/>
        <v>0</v>
      </c>
      <c r="C29" s="1">
        <f>SUM(C11,C23,C25,C27)</f>
        <v>0</v>
      </c>
      <c r="D29" s="1">
        <f>'Сводный отчет МО'!C27/1000</f>
        <v>0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Аббасова Ольга Владимировна</dc:creator>
  <cp:keywords/>
  <dc:description/>
  <cp:lastModifiedBy>Аббасова Ольга Владимировна</cp:lastModifiedBy>
  <cp:lastPrinted>2020-03-11T06:47:45Z</cp:lastPrinted>
  <dcterms:created xsi:type="dcterms:W3CDTF">2020-03-11T06:44:42Z</dcterms:created>
  <dcterms:modified xsi:type="dcterms:W3CDTF">2020-03-11T06:54:24Z</dcterms:modified>
  <cp:category/>
  <cp:version/>
  <cp:contentType/>
  <cp:contentStatus/>
</cp:coreProperties>
</file>